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5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<sst xmlns="http://schemas.openxmlformats.org/spreadsheetml/2006/main" count="54" uniqueCount="51">
  <si>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KATTV</t>
  </si>
  <si>
    <t>Laufendes Jahr</t>
  </si>
  <si>
    <t xml:space="preserve">in  FR </t>
  </si>
  <si>
    <t>IST</t>
  </si>
  <si>
    <t>Budget</t>
  </si>
  <si>
    <t>Ist</t>
  </si>
  <si>
    <t>ABW.</t>
  </si>
  <si>
    <t>Vorjahr</t>
  </si>
  <si>
    <t>10/11</t>
  </si>
  <si>
    <t>zu Budget</t>
  </si>
  <si>
    <t>zu VJ</t>
  </si>
  <si>
    <t>11/12</t>
  </si>
  <si>
    <t>Verbandsbeiträge</t>
  </si>
  <si>
    <t>J+S Leiterentschädigung</t>
  </si>
  <si>
    <t>Einnahmen TT-Lager</t>
  </si>
  <si>
    <t>Ausbildungs-Subventionen</t>
  </si>
  <si>
    <t>Zinsen/Kapitalerträge</t>
  </si>
  <si>
    <t>Bussen Nichtteilnahme DV</t>
  </si>
  <si>
    <t xml:space="preserve">Bussen Aargauercup </t>
  </si>
  <si>
    <t>Aargauercup Mannschaften</t>
  </si>
  <si>
    <t>Subventionen für Clubs</t>
  </si>
  <si>
    <t>Total Ertrag</t>
  </si>
  <si>
    <t>Hallenmieten</t>
  </si>
  <si>
    <t>Schülermeisterschaft</t>
  </si>
  <si>
    <t xml:space="preserve">Nachwuchsgruppen/Lager </t>
  </si>
  <si>
    <t>AG-Meisterschaft</t>
  </si>
  <si>
    <t>IASV Beiträge</t>
  </si>
  <si>
    <t>AMA Aargauermesse</t>
  </si>
  <si>
    <t>Aargauercup</t>
  </si>
  <si>
    <t>Büromat/Porti/Bankspesen</t>
  </si>
  <si>
    <t>Anschaffungen Material</t>
  </si>
  <si>
    <t>Aufwendungen DV</t>
  </si>
  <si>
    <t>Sitzungsgelder</t>
  </si>
  <si>
    <t>Diverse Ausgaben</t>
  </si>
  <si>
    <t>Subventionen an Clubs</t>
  </si>
  <si>
    <t>Jugendförderung</t>
  </si>
  <si>
    <t>Total Aufwand</t>
  </si>
  <si>
    <t>Gewinn / Verlust</t>
  </si>
  <si>
    <t>Post</t>
  </si>
  <si>
    <t>Trans Aktiven</t>
  </si>
  <si>
    <t>Hypi Lenzburg (Bank)</t>
  </si>
  <si>
    <t>Debitoren</t>
  </si>
  <si>
    <t>Total Aktiven</t>
  </si>
  <si>
    <t>Kreditoren</t>
  </si>
  <si>
    <t>Transitorische Passiven</t>
  </si>
  <si>
    <t>Vereinsvermögen</t>
  </si>
  <si>
    <t>Total Passiven</t>
  </si>
  <si>
    <t xml:space="preserve">Trans. Passiven:  </t>
  </si>
  <si>
    <t xml:space="preserve">TTC BW Rupperswil 104.- Fr. / DV Spesen 500.- Fr. / </t>
  </si>
  <si>
    <t>Nachwuchsförderung 1000.- Fr. / TTC Olten 147.-</t>
  </si>
  <si>
    <t>TTC Wohlen 107.- Fr.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</si>
</sst>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16" fontId="3" fillId="0" borderId="2" xfId="0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50"/>
    </sheetView>
  </sheetViews>
  <sheetFormatPr defaultColWidth="11.421875" defaultRowHeight="12.75"/>
  <sheetData>
    <row r="1" ht="20.25">
      <c r="A1" s="1" t="s">
        <v>0</v>
      </c>
    </row>
    <row r="3" spans="1:7" ht="14.25">
      <c r="A3" s="2"/>
      <c r="B3" s="3"/>
      <c r="C3" s="4"/>
      <c r="D3" s="5" t="s">
        <v>1</v>
      </c>
      <c r="E3" s="6"/>
      <c r="F3" s="6"/>
      <c r="G3" s="7"/>
    </row>
    <row r="4" spans="1:7" ht="15">
      <c r="A4" s="3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12" t="s">
        <v>6</v>
      </c>
      <c r="G4" s="13" t="s">
        <v>4</v>
      </c>
    </row>
    <row r="5" spans="1:7" ht="15.75" thickBot="1">
      <c r="A5" s="14"/>
      <c r="B5" s="15" t="s">
        <v>7</v>
      </c>
      <c r="C5" s="16" t="s">
        <v>8</v>
      </c>
      <c r="D5" s="17" t="s">
        <v>8</v>
      </c>
      <c r="E5" s="18" t="s">
        <v>9</v>
      </c>
      <c r="F5" s="15" t="s">
        <v>10</v>
      </c>
      <c r="G5" s="19" t="s">
        <v>11</v>
      </c>
    </row>
    <row r="6" spans="2:7" ht="15" thickTop="1">
      <c r="B6" s="3"/>
      <c r="C6" s="20"/>
      <c r="D6" s="21"/>
      <c r="E6" s="3"/>
      <c r="F6" s="3"/>
      <c r="G6" s="20"/>
    </row>
    <row r="7" spans="1:7" ht="14.25">
      <c r="A7" s="3" t="s">
        <v>12</v>
      </c>
      <c r="B7" s="3">
        <v>956</v>
      </c>
      <c r="C7" s="20">
        <v>900</v>
      </c>
      <c r="D7" s="3">
        <v>896</v>
      </c>
      <c r="E7" s="3">
        <f>+D7-C7</f>
        <v>-4</v>
      </c>
      <c r="F7" s="3">
        <f>+D7-B7</f>
        <v>-60</v>
      </c>
      <c r="G7" s="20">
        <v>876</v>
      </c>
    </row>
    <row r="8" spans="1:7" ht="14.25">
      <c r="A8" s="3" t="s">
        <v>13</v>
      </c>
      <c r="B8" s="3">
        <v>0</v>
      </c>
      <c r="C8" s="20">
        <v>0</v>
      </c>
      <c r="D8" s="3">
        <v>0</v>
      </c>
      <c r="E8" s="3">
        <f>+D8-C8</f>
        <v>0</v>
      </c>
      <c r="F8" s="3">
        <f>+D8-B8</f>
        <v>0</v>
      </c>
      <c r="G8" s="20">
        <v>0</v>
      </c>
    </row>
    <row r="9" spans="1:7" ht="14.25">
      <c r="A9" s="3" t="s">
        <v>14</v>
      </c>
      <c r="B9" s="3">
        <v>0</v>
      </c>
      <c r="C9" s="20">
        <v>0</v>
      </c>
      <c r="D9" s="3">
        <v>0</v>
      </c>
      <c r="E9" s="3"/>
      <c r="F9" s="3"/>
      <c r="G9" s="20">
        <v>0</v>
      </c>
    </row>
    <row r="10" spans="1:7" ht="14.25">
      <c r="A10" s="3" t="s">
        <v>15</v>
      </c>
      <c r="B10" s="3">
        <v>7874</v>
      </c>
      <c r="C10" s="20">
        <v>8639</v>
      </c>
      <c r="D10" s="3">
        <v>8639</v>
      </c>
      <c r="E10" s="3">
        <f aca="true" t="shared" si="0" ref="E10:E16">+D10-C10</f>
        <v>0</v>
      </c>
      <c r="F10" s="3">
        <f aca="true" t="shared" si="1" ref="F10:F15">+D10-B10</f>
        <v>765</v>
      </c>
      <c r="G10" s="20">
        <v>10044</v>
      </c>
    </row>
    <row r="11" spans="1:7" ht="14.25">
      <c r="A11" s="3" t="s">
        <v>16</v>
      </c>
      <c r="B11" s="3">
        <v>137</v>
      </c>
      <c r="C11" s="20">
        <v>111</v>
      </c>
      <c r="D11" s="3">
        <v>95</v>
      </c>
      <c r="E11" s="3">
        <f t="shared" si="0"/>
        <v>-16</v>
      </c>
      <c r="F11" s="3">
        <f t="shared" si="1"/>
        <v>-42</v>
      </c>
      <c r="G11" s="20">
        <v>80</v>
      </c>
    </row>
    <row r="12" spans="1:7" ht="14.25">
      <c r="A12" s="22" t="s">
        <v>17</v>
      </c>
      <c r="B12" s="3">
        <v>210</v>
      </c>
      <c r="C12" s="20">
        <v>180</v>
      </c>
      <c r="D12" s="3">
        <v>210</v>
      </c>
      <c r="E12" s="3">
        <f t="shared" si="0"/>
        <v>30</v>
      </c>
      <c r="F12" s="3">
        <f t="shared" si="1"/>
        <v>0</v>
      </c>
      <c r="G12" s="20">
        <v>180</v>
      </c>
    </row>
    <row r="13" spans="1:7" ht="14.25">
      <c r="A13" s="3" t="s">
        <v>18</v>
      </c>
      <c r="B13" s="3">
        <v>0</v>
      </c>
      <c r="C13" s="20">
        <v>0</v>
      </c>
      <c r="D13" s="3">
        <v>0</v>
      </c>
      <c r="E13" s="3">
        <f t="shared" si="0"/>
        <v>0</v>
      </c>
      <c r="F13" s="3">
        <f t="shared" si="1"/>
        <v>0</v>
      </c>
      <c r="G13" s="20">
        <v>0</v>
      </c>
    </row>
    <row r="14" spans="1:7" ht="14.25">
      <c r="A14" s="3" t="s">
        <v>19</v>
      </c>
      <c r="B14" s="3">
        <v>540</v>
      </c>
      <c r="C14" s="20">
        <v>480</v>
      </c>
      <c r="D14" s="3">
        <v>468</v>
      </c>
      <c r="E14" s="3">
        <f t="shared" si="0"/>
        <v>-12</v>
      </c>
      <c r="F14" s="3">
        <f t="shared" si="1"/>
        <v>-72</v>
      </c>
      <c r="G14" s="20">
        <v>440</v>
      </c>
    </row>
    <row r="15" spans="1:7" ht="14.25">
      <c r="A15" s="22" t="s">
        <v>20</v>
      </c>
      <c r="B15" s="22">
        <v>4263</v>
      </c>
      <c r="C15" s="20">
        <v>4200</v>
      </c>
      <c r="D15" s="22">
        <v>7074</v>
      </c>
      <c r="E15" s="3">
        <f t="shared" si="0"/>
        <v>2874</v>
      </c>
      <c r="F15" s="3">
        <f t="shared" si="1"/>
        <v>2811</v>
      </c>
      <c r="G15" s="20">
        <v>5000</v>
      </c>
    </row>
    <row r="16" spans="1:7" ht="15">
      <c r="A16" s="23" t="s">
        <v>21</v>
      </c>
      <c r="B16" s="22">
        <f>SUM(B7:B15)</f>
        <v>13980</v>
      </c>
      <c r="C16" s="20">
        <f>SUM(C7:C15)</f>
        <v>14510</v>
      </c>
      <c r="D16" s="22">
        <f>SUM(D7:D15)</f>
        <v>17382</v>
      </c>
      <c r="E16" s="3">
        <f t="shared" si="0"/>
        <v>2872</v>
      </c>
      <c r="F16" s="22">
        <f>SUM(F7:F15)</f>
        <v>3402</v>
      </c>
      <c r="G16" s="20">
        <f>SUM(G7:G15)</f>
        <v>16620</v>
      </c>
    </row>
    <row r="17" spans="1:7" ht="14.25">
      <c r="A17" s="22"/>
      <c r="B17" s="24"/>
      <c r="C17" s="25"/>
      <c r="D17" s="24"/>
      <c r="E17" s="24"/>
      <c r="F17" s="24"/>
      <c r="G17" s="25"/>
    </row>
    <row r="18" spans="1:7" ht="14.25">
      <c r="A18" s="22"/>
      <c r="B18" s="24"/>
      <c r="C18" s="25"/>
      <c r="D18" s="24"/>
      <c r="E18" s="24"/>
      <c r="F18" s="24"/>
      <c r="G18" s="25"/>
    </row>
    <row r="19" spans="1:7" ht="14.25">
      <c r="A19" s="3" t="s">
        <v>22</v>
      </c>
      <c r="B19" s="3">
        <v>0</v>
      </c>
      <c r="C19" s="20">
        <v>0</v>
      </c>
      <c r="D19" s="3">
        <v>0</v>
      </c>
      <c r="E19" s="3">
        <f aca="true" t="shared" si="2" ref="E19:E33">+D19-C19</f>
        <v>0</v>
      </c>
      <c r="F19" s="3">
        <f aca="true" t="shared" si="3" ref="F19:F33">+D19-B19</f>
        <v>0</v>
      </c>
      <c r="G19" s="20">
        <v>0</v>
      </c>
    </row>
    <row r="20" spans="1:7" ht="14.25">
      <c r="A20" s="3" t="s">
        <v>23</v>
      </c>
      <c r="B20" s="3">
        <v>0</v>
      </c>
      <c r="C20" s="20">
        <v>0</v>
      </c>
      <c r="D20" s="3">
        <v>0</v>
      </c>
      <c r="E20" s="3">
        <f t="shared" si="2"/>
        <v>0</v>
      </c>
      <c r="F20" s="3">
        <f t="shared" si="3"/>
        <v>0</v>
      </c>
      <c r="G20" s="20">
        <v>0</v>
      </c>
    </row>
    <row r="21" spans="1:7" ht="14.25">
      <c r="A21" s="3" t="s">
        <v>24</v>
      </c>
      <c r="B21" s="3">
        <v>2700</v>
      </c>
      <c r="C21" s="20">
        <v>3500</v>
      </c>
      <c r="D21" s="3">
        <v>2900</v>
      </c>
      <c r="E21" s="3">
        <f t="shared" si="2"/>
        <v>-600</v>
      </c>
      <c r="F21" s="3">
        <f t="shared" si="3"/>
        <v>200</v>
      </c>
      <c r="G21" s="20">
        <v>3500</v>
      </c>
    </row>
    <row r="22" spans="1:7" ht="14.25">
      <c r="A22" s="3" t="s">
        <v>25</v>
      </c>
      <c r="B22" s="3">
        <v>780</v>
      </c>
      <c r="C22" s="20">
        <v>1000</v>
      </c>
      <c r="D22" s="3">
        <v>780</v>
      </c>
      <c r="E22" s="3">
        <f t="shared" si="2"/>
        <v>-220</v>
      </c>
      <c r="F22" s="3">
        <f t="shared" si="3"/>
        <v>0</v>
      </c>
      <c r="G22" s="20">
        <v>800</v>
      </c>
    </row>
    <row r="23" spans="1:7" ht="14.25">
      <c r="A23" s="3" t="s">
        <v>26</v>
      </c>
      <c r="B23" s="3">
        <v>100</v>
      </c>
      <c r="C23" s="20">
        <v>100</v>
      </c>
      <c r="D23" s="3">
        <v>100</v>
      </c>
      <c r="E23" s="3">
        <f t="shared" si="2"/>
        <v>0</v>
      </c>
      <c r="F23" s="3">
        <f t="shared" si="3"/>
        <v>0</v>
      </c>
      <c r="G23" s="20">
        <v>100</v>
      </c>
    </row>
    <row r="24" spans="1:7" ht="14.25">
      <c r="A24" s="3" t="s">
        <v>27</v>
      </c>
      <c r="B24" s="3">
        <v>0</v>
      </c>
      <c r="C24" s="20">
        <v>0</v>
      </c>
      <c r="D24" s="3">
        <v>0</v>
      </c>
      <c r="E24" s="3">
        <f t="shared" si="2"/>
        <v>0</v>
      </c>
      <c r="F24" s="3">
        <f t="shared" si="3"/>
        <v>0</v>
      </c>
      <c r="G24" s="20">
        <v>0</v>
      </c>
    </row>
    <row r="25" spans="1:7" ht="14.25">
      <c r="A25" s="3" t="s">
        <v>28</v>
      </c>
      <c r="B25" s="3">
        <v>286</v>
      </c>
      <c r="C25" s="20">
        <v>360</v>
      </c>
      <c r="D25" s="3">
        <v>346</v>
      </c>
      <c r="E25" s="3">
        <f t="shared" si="2"/>
        <v>-14</v>
      </c>
      <c r="F25" s="3">
        <f t="shared" si="3"/>
        <v>60</v>
      </c>
      <c r="G25" s="20">
        <v>400</v>
      </c>
    </row>
    <row r="26" spans="1:7" ht="14.25">
      <c r="A26" s="3" t="s">
        <v>29</v>
      </c>
      <c r="B26" s="3">
        <v>20</v>
      </c>
      <c r="C26" s="20">
        <v>100</v>
      </c>
      <c r="D26" s="3">
        <v>42</v>
      </c>
      <c r="E26" s="3">
        <f t="shared" si="2"/>
        <v>-58</v>
      </c>
      <c r="F26" s="3">
        <f t="shared" si="3"/>
        <v>22</v>
      </c>
      <c r="G26" s="20">
        <v>100</v>
      </c>
    </row>
    <row r="27" spans="1:7" ht="14.25">
      <c r="A27" s="3" t="s">
        <v>30</v>
      </c>
      <c r="B27" s="3">
        <v>0</v>
      </c>
      <c r="C27" s="20">
        <v>0</v>
      </c>
      <c r="D27" s="3">
        <v>0</v>
      </c>
      <c r="E27" s="3">
        <f t="shared" si="2"/>
        <v>0</v>
      </c>
      <c r="F27" s="3">
        <f t="shared" si="3"/>
        <v>0</v>
      </c>
      <c r="G27" s="20">
        <v>0</v>
      </c>
    </row>
    <row r="28" spans="1:7" ht="14.25">
      <c r="A28" s="22" t="s">
        <v>31</v>
      </c>
      <c r="B28" s="22">
        <v>1058</v>
      </c>
      <c r="C28" s="20">
        <v>900</v>
      </c>
      <c r="D28" s="22">
        <v>406</v>
      </c>
      <c r="E28" s="3">
        <f t="shared" si="2"/>
        <v>-494</v>
      </c>
      <c r="F28" s="3">
        <f t="shared" si="3"/>
        <v>-652</v>
      </c>
      <c r="G28" s="20">
        <v>700</v>
      </c>
    </row>
    <row r="29" spans="1:7" ht="14.25">
      <c r="A29" s="26" t="s">
        <v>32</v>
      </c>
      <c r="B29" s="26">
        <v>165</v>
      </c>
      <c r="C29" s="27">
        <v>550</v>
      </c>
      <c r="D29" s="26">
        <v>359</v>
      </c>
      <c r="E29" s="3">
        <f t="shared" si="2"/>
        <v>-191</v>
      </c>
      <c r="F29" s="3">
        <f t="shared" si="3"/>
        <v>194</v>
      </c>
      <c r="G29" s="27">
        <v>620</v>
      </c>
    </row>
    <row r="30" spans="1:7" ht="14.25">
      <c r="A30" s="3" t="s">
        <v>33</v>
      </c>
      <c r="B30" s="3">
        <v>17</v>
      </c>
      <c r="C30" s="20">
        <v>0</v>
      </c>
      <c r="D30" s="3">
        <v>0</v>
      </c>
      <c r="E30" s="3">
        <f t="shared" si="2"/>
        <v>0</v>
      </c>
      <c r="F30" s="3">
        <f t="shared" si="3"/>
        <v>-17</v>
      </c>
      <c r="G30" s="20">
        <v>0</v>
      </c>
    </row>
    <row r="31" spans="1:7" ht="14.25">
      <c r="A31" s="3" t="s">
        <v>34</v>
      </c>
      <c r="B31" s="3">
        <v>4263</v>
      </c>
      <c r="C31" s="20">
        <v>4200</v>
      </c>
      <c r="D31" s="3">
        <v>7074</v>
      </c>
      <c r="E31" s="3">
        <f t="shared" si="2"/>
        <v>2874</v>
      </c>
      <c r="F31" s="3">
        <f t="shared" si="3"/>
        <v>2811</v>
      </c>
      <c r="G31" s="20">
        <v>5000</v>
      </c>
    </row>
    <row r="32" spans="1:7" ht="14.25">
      <c r="A32" s="3" t="s">
        <v>35</v>
      </c>
      <c r="B32" s="3">
        <v>5236</v>
      </c>
      <c r="C32" s="20">
        <v>5000</v>
      </c>
      <c r="D32" s="3">
        <v>4635</v>
      </c>
      <c r="E32" s="3">
        <f t="shared" si="2"/>
        <v>-365</v>
      </c>
      <c r="F32" s="3">
        <f t="shared" si="3"/>
        <v>-601</v>
      </c>
      <c r="G32" s="20">
        <v>5000</v>
      </c>
    </row>
    <row r="33" spans="1:7" ht="15">
      <c r="A33" s="23" t="s">
        <v>36</v>
      </c>
      <c r="B33" s="22">
        <f>SUM(B19:B32)</f>
        <v>14625</v>
      </c>
      <c r="C33" s="20">
        <f>SUM(C19:C32)</f>
        <v>15710</v>
      </c>
      <c r="D33" s="22">
        <f>SUM(D19:D32)</f>
        <v>16642</v>
      </c>
      <c r="E33" s="3">
        <f t="shared" si="2"/>
        <v>932</v>
      </c>
      <c r="F33" s="3">
        <f t="shared" si="3"/>
        <v>2017</v>
      </c>
      <c r="G33" s="20">
        <f>SUM(G19:G32)</f>
        <v>16220</v>
      </c>
    </row>
    <row r="34" spans="1:7" ht="15">
      <c r="A34" s="28"/>
      <c r="B34" s="3"/>
      <c r="C34" s="20"/>
      <c r="D34" s="3"/>
      <c r="E34" s="3"/>
      <c r="F34" s="3"/>
      <c r="G34" s="20"/>
    </row>
    <row r="35" spans="1:7" ht="15">
      <c r="A35" s="29" t="s">
        <v>37</v>
      </c>
      <c r="B35" s="3">
        <f>+B16-B33</f>
        <v>-645</v>
      </c>
      <c r="C35" s="20">
        <f>+C16-C33</f>
        <v>-1200</v>
      </c>
      <c r="D35" s="30">
        <f>+D16-D33</f>
        <v>740</v>
      </c>
      <c r="E35" s="3">
        <f>+D35-C35</f>
        <v>1940</v>
      </c>
      <c r="F35" s="3">
        <f>+F16-F33</f>
        <v>1385</v>
      </c>
      <c r="G35" s="31">
        <f>+G16-G33</f>
        <v>400</v>
      </c>
    </row>
    <row r="36" spans="1:7" ht="14.25">
      <c r="A36" s="3"/>
      <c r="B36" s="3"/>
      <c r="C36" s="20"/>
      <c r="D36" s="3"/>
      <c r="E36" s="3"/>
      <c r="F36" s="3"/>
      <c r="G36" s="20"/>
    </row>
    <row r="37" spans="1:7" ht="14.25">
      <c r="A37" s="32" t="s">
        <v>38</v>
      </c>
      <c r="B37" s="24">
        <v>0</v>
      </c>
      <c r="C37" s="25">
        <v>0</v>
      </c>
      <c r="D37" s="24">
        <v>0</v>
      </c>
      <c r="E37" s="3">
        <f>+D37-C37</f>
        <v>0</v>
      </c>
      <c r="F37" s="3">
        <f>+D37-B37</f>
        <v>0</v>
      </c>
      <c r="G37" s="25">
        <v>0</v>
      </c>
    </row>
    <row r="38" spans="1:7" ht="14.25">
      <c r="A38" s="26" t="s">
        <v>39</v>
      </c>
      <c r="B38" s="2">
        <v>0</v>
      </c>
      <c r="C38" s="25">
        <v>0</v>
      </c>
      <c r="D38" s="2">
        <v>0</v>
      </c>
      <c r="E38" s="3">
        <f>+D38-C38</f>
        <v>0</v>
      </c>
      <c r="F38" s="3">
        <f>+D38-B38</f>
        <v>0</v>
      </c>
      <c r="G38" s="25">
        <v>0</v>
      </c>
    </row>
    <row r="39" spans="1:7" ht="14.25">
      <c r="A39" s="3" t="s">
        <v>40</v>
      </c>
      <c r="B39" s="2">
        <v>21054</v>
      </c>
      <c r="C39" s="25">
        <v>19890</v>
      </c>
      <c r="D39" s="2">
        <v>20028</v>
      </c>
      <c r="E39" s="3">
        <f>+D39-C39</f>
        <v>138</v>
      </c>
      <c r="F39" s="3">
        <f>+D39-B39</f>
        <v>-1026</v>
      </c>
      <c r="G39" s="25">
        <f>SUM(G41-G40-G37-G38)</f>
        <v>20539</v>
      </c>
    </row>
    <row r="40" spans="1:7" ht="14.25">
      <c r="A40" s="3" t="s">
        <v>41</v>
      </c>
      <c r="B40" s="2">
        <v>113</v>
      </c>
      <c r="C40" s="25">
        <v>77</v>
      </c>
      <c r="D40" s="2">
        <v>146</v>
      </c>
      <c r="E40" s="3">
        <f>+D40-C40</f>
        <v>69</v>
      </c>
      <c r="F40" s="3">
        <f>+D40-B40</f>
        <v>33</v>
      </c>
      <c r="G40" s="25">
        <v>35</v>
      </c>
    </row>
    <row r="41" spans="1:7" ht="15">
      <c r="A41" s="29" t="s">
        <v>42</v>
      </c>
      <c r="B41" s="2">
        <f>SUM(B37:B40)</f>
        <v>21167</v>
      </c>
      <c r="C41" s="25">
        <f>SUM(C37:C40)</f>
        <v>19967</v>
      </c>
      <c r="D41" s="2">
        <f>SUM(D37:D40)</f>
        <v>20174</v>
      </c>
      <c r="E41" s="3">
        <f>+D41-C41</f>
        <v>207</v>
      </c>
      <c r="F41" s="3">
        <f>+D41-B41</f>
        <v>-993</v>
      </c>
      <c r="G41" s="25">
        <f>SUM(D41+G35)</f>
        <v>20574</v>
      </c>
    </row>
    <row r="42" spans="1:7" ht="14.25">
      <c r="A42" s="3"/>
      <c r="B42" s="2"/>
      <c r="C42" s="25"/>
      <c r="D42" s="2"/>
      <c r="E42" s="2"/>
      <c r="F42" s="2"/>
      <c r="G42" s="25"/>
    </row>
    <row r="43" spans="1:7" ht="14.25">
      <c r="A43" s="3" t="s">
        <v>43</v>
      </c>
      <c r="B43" s="2">
        <v>0</v>
      </c>
      <c r="C43" s="25">
        <v>0</v>
      </c>
      <c r="D43" s="2">
        <v>0</v>
      </c>
      <c r="E43" s="3">
        <f>+D43-C43</f>
        <v>0</v>
      </c>
      <c r="F43" s="3">
        <f>+D43-B43</f>
        <v>0</v>
      </c>
      <c r="G43" s="25">
        <v>0</v>
      </c>
    </row>
    <row r="44" spans="1:7" ht="14.25">
      <c r="A44" s="26" t="s">
        <v>44</v>
      </c>
      <c r="B44" s="2">
        <v>3591</v>
      </c>
      <c r="C44" s="25">
        <v>3000</v>
      </c>
      <c r="D44" s="2">
        <v>1858</v>
      </c>
      <c r="E44" s="3">
        <f>+D44-C44</f>
        <v>-1142</v>
      </c>
      <c r="F44" s="3">
        <f>+D44-B44</f>
        <v>-1733</v>
      </c>
      <c r="G44" s="25">
        <v>1858</v>
      </c>
    </row>
    <row r="45" spans="1:7" ht="14.25">
      <c r="A45" s="3" t="s">
        <v>45</v>
      </c>
      <c r="B45" s="2">
        <f>+B46-(B43+B44)</f>
        <v>17576</v>
      </c>
      <c r="C45" s="25">
        <f>+C46-(C43+C44)</f>
        <v>16967</v>
      </c>
      <c r="D45" s="2">
        <f>+D46-(D43+D44)</f>
        <v>18316</v>
      </c>
      <c r="E45" s="3">
        <f>+D45-C45</f>
        <v>1349</v>
      </c>
      <c r="F45" s="30">
        <f>+D45-B45</f>
        <v>740</v>
      </c>
      <c r="G45" s="25">
        <f>+G46-(G43+G44)</f>
        <v>18716</v>
      </c>
    </row>
    <row r="46" spans="1:7" ht="15">
      <c r="A46" s="29" t="s">
        <v>46</v>
      </c>
      <c r="B46" s="2">
        <f>+B41</f>
        <v>21167</v>
      </c>
      <c r="C46" s="25">
        <f>+C41</f>
        <v>19967</v>
      </c>
      <c r="D46" s="2">
        <f>+D41</f>
        <v>20174</v>
      </c>
      <c r="E46" s="3">
        <f>+D46-C46</f>
        <v>207</v>
      </c>
      <c r="F46" s="3">
        <f>+D46-B46</f>
        <v>-993</v>
      </c>
      <c r="G46" s="25">
        <f>+G41</f>
        <v>20574</v>
      </c>
    </row>
    <row r="47" spans="1:7" ht="12.75">
      <c r="A47" s="2"/>
      <c r="B47" s="2"/>
      <c r="C47" s="2"/>
      <c r="D47" s="2"/>
      <c r="E47" s="2"/>
      <c r="F47" s="2"/>
      <c r="G47" s="2"/>
    </row>
    <row r="48" spans="1:2" ht="12.75">
      <c r="A48" t="s">
        <v>47</v>
      </c>
      <c r="B48" t="s">
        <v>48</v>
      </c>
    </row>
    <row r="49" ht="12.75">
      <c r="B49" t="s">
        <v>49</v>
      </c>
    </row>
    <row r="50" ht="12.75">
      <c r="B50" t="s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Kantonsspital Bruderholz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</dc:creator>
  <cp:keywords/>
  <dc:description/>
  <cp:lastModifiedBy>hug</cp:lastModifiedBy>
  <dcterms:created xsi:type="dcterms:W3CDTF">2011-06-21T05:59:56Z</dcterms:created>
  <dcterms:modified xsi:type="dcterms:W3CDTF">2011-06-21T06:00:33Z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